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09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BrittanyEybergen\Downloads\"/>
    </mc:Choice>
  </mc:AlternateContent>
  <xr:revisionPtr revIDLastSave="114" documentId="13_ncr:1_{D8120F31-4330-4A14-AD9A-E75812E9BF3B}" xr6:coauthVersionLast="47" xr6:coauthVersionMax="47" xr10:uidLastSave="{9E186FFB-C402-40E9-BC28-FB2EDEFF08BC}"/>
  <workbookProtection workbookAlgorithmName="SHA-512" workbookHashValue="G7BV5SXsDe/4qWm4ZjUO9ALAfKSvz4vWL3gqLhFqjaeYsnYJ9UqJmjVgKFD1GrsHT/P7NBssmMLoQz+e9Var/w==" workbookSaltValue="iLLIPPsWDd2d5VfjspmjZQ==" workbookSpinCount="100000" lockStructure="1"/>
  <bookViews>
    <workbookView xWindow="28680" yWindow="-120" windowWidth="29040" windowHeight="15840" xr2:uid="{00000000-000D-0000-FFFF-FFFF00000000}"/>
  </bookViews>
  <sheets>
    <sheet name="Make A Copy" sheetId="24" r:id="rId1"/>
  </sheets>
  <definedNames>
    <definedName name="_xlnm.Print_Area" localSheetId="0">'Make A Copy'!$A$1:$H$35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4" l="1"/>
  <c r="G26" i="24"/>
  <c r="H27" i="24"/>
  <c r="E27" i="24"/>
  <c r="H26" i="24"/>
  <c r="E26" i="24"/>
  <c r="G16" i="24"/>
  <c r="E16" i="24"/>
  <c r="G15" i="24"/>
  <c r="E15" i="24"/>
  <c r="H16" i="24"/>
  <c r="H15" i="24"/>
  <c r="E17" i="24"/>
  <c r="E19" i="24"/>
  <c r="E20" i="24"/>
  <c r="E21" i="24"/>
  <c r="G25" i="24"/>
  <c r="G20" i="24"/>
  <c r="G17" i="24"/>
  <c r="E25" i="24"/>
  <c r="G22" i="24"/>
  <c r="H22" i="24" s="1"/>
  <c r="E22" i="24"/>
  <c r="G23" i="24"/>
  <c r="H23" i="24" s="1"/>
  <c r="G18" i="24"/>
  <c r="G24" i="24"/>
  <c r="G21" i="24"/>
  <c r="H18" i="24"/>
  <c r="E18" i="24"/>
  <c r="G19" i="24"/>
  <c r="H19" i="24" s="1"/>
  <c r="H33" i="24"/>
  <c r="E24" i="24"/>
  <c r="E23" i="24"/>
  <c r="H21" i="24"/>
  <c r="H20" i="24"/>
  <c r="H25" i="24" l="1"/>
  <c r="H24" i="24"/>
  <c r="H17" i="24"/>
  <c r="H28" i="24" l="1"/>
  <c r="H30" i="24" s="1"/>
  <c r="H31" i="24" s="1"/>
  <c r="H34" i="24" s="1"/>
</calcChain>
</file>

<file path=xl/sharedStrings.xml><?xml version="1.0" encoding="utf-8"?>
<sst xmlns="http://schemas.openxmlformats.org/spreadsheetml/2006/main" count="72" uniqueCount="60">
  <si>
    <t>Purchasing Organization:</t>
  </si>
  <si>
    <t>PURCHASE ORDER</t>
  </si>
  <si>
    <t>ATTN:</t>
  </si>
  <si>
    <t>Coast Mountain Cannabis Inc.    Site # 700167</t>
  </si>
  <si>
    <t>Billing Address:</t>
  </si>
  <si>
    <t>Lic-1TD8HR9HOB-2022-1</t>
  </si>
  <si>
    <t>Location ID: 7222</t>
  </si>
  <si>
    <t>City, Prov, Post Code:</t>
  </si>
  <si>
    <t>SHIPPING@coastmountaincannabis.com</t>
  </si>
  <si>
    <t>(+1) 604 894 9494</t>
  </si>
  <si>
    <t>Ship To</t>
  </si>
  <si>
    <t xml:space="preserve">Purchase Order </t>
  </si>
  <si>
    <t>Invoice Number</t>
  </si>
  <si>
    <t>Company Name:</t>
  </si>
  <si>
    <t>Shipping Address:</t>
  </si>
  <si>
    <t>Pay To</t>
  </si>
  <si>
    <t>Terms</t>
  </si>
  <si>
    <t>Coast Mountain Cannabis Inc</t>
  </si>
  <si>
    <t>Confirmed with Invoice</t>
  </si>
  <si>
    <t>Ship Date</t>
  </si>
  <si>
    <t>Order Date</t>
  </si>
  <si>
    <t>11-7339 Old Mill Road</t>
  </si>
  <si>
    <t xml:space="preserve">Pre-Paid </t>
  </si>
  <si>
    <t>TBD</t>
  </si>
  <si>
    <t>Pemberton, BC, V0N 2L0</t>
  </si>
  <si>
    <t>Prior to Shipping</t>
  </si>
  <si>
    <t>SKU</t>
  </si>
  <si>
    <t>DESCRIPTION</t>
  </si>
  <si>
    <t>Price Per Unit</t>
  </si>
  <si>
    <t>QTY Units</t>
  </si>
  <si>
    <t>QTY Cases</t>
  </si>
  <si>
    <t>CASE PRICE</t>
  </si>
  <si>
    <t>Total Cost</t>
  </si>
  <si>
    <t>Flower</t>
  </si>
  <si>
    <t>BC Organic Lucy In The Sky 3.5g x 12</t>
  </si>
  <si>
    <t xml:space="preserve">BC Organic Lucy In The Sky 14g x 2 </t>
  </si>
  <si>
    <t>PreRoll</t>
  </si>
  <si>
    <t>BC Organic Dancehall 3x0.5g x 12</t>
  </si>
  <si>
    <t xml:space="preserve">BC Organic Dancehall 3.5g x 12  </t>
  </si>
  <si>
    <t>BC Organic Dancehall 14g x 2</t>
  </si>
  <si>
    <t>BC Organic Pure Cake Skunk 3x0.5g x 12</t>
  </si>
  <si>
    <t>BC Organic Pure Cake Skunk 3.5g x 12</t>
  </si>
  <si>
    <t>BC Organic Pure Cake Skunk 14g x 2</t>
  </si>
  <si>
    <t>BC Organic Peanut Butter Soufflé 3.5g x 12</t>
  </si>
  <si>
    <t xml:space="preserve">BC Organic Peanut Butter Soufflé 14g x 2  </t>
  </si>
  <si>
    <t xml:space="preserve">BC Organic Pemberton Pink 3x0.5g x 12 </t>
  </si>
  <si>
    <t>BC Organic Pemberton Pink 3.5g x 12</t>
  </si>
  <si>
    <t xml:space="preserve">BC Organic Pemberton Pink 14g x 2 </t>
  </si>
  <si>
    <t>SUBTOTAL</t>
  </si>
  <si>
    <t xml:space="preserve">LDB GST 1245 42945 RT0001  </t>
  </si>
  <si>
    <t>TAX RATE</t>
  </si>
  <si>
    <t>TAX</t>
  </si>
  <si>
    <t xml:space="preserve">Direct Deposit Payments:   Sales@coastmountaincannabis.com   </t>
  </si>
  <si>
    <t>TOTAL (CAD)</t>
  </si>
  <si>
    <t xml:space="preserve">    Bank info for EFT:   Transit: 08500</t>
  </si>
  <si>
    <t>Shipping</t>
  </si>
  <si>
    <t>Institution: 003</t>
  </si>
  <si>
    <t>Shipping GST</t>
  </si>
  <si>
    <t>Account: 1023555</t>
  </si>
  <si>
    <t>Total Payable (CAD)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</si>
</sst>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0.000%"/>
    <numFmt numFmtId="166" formatCode="[$-F800]dddd\,\ mmmm\ dd\,\ yyyy"/>
    <numFmt numFmtId="167" formatCode="[$-409]d\-mmm\-yyyy;@"/>
  </numFmts>
  <fonts count="43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rgb="FF2432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rgb="FF243200"/>
      <name val="Calibri"/>
      <family val="2"/>
      <scheme val="minor"/>
    </font>
    <font>
      <b/>
      <sz val="24"/>
      <color rgb="FF243200"/>
      <name val="Calibri"/>
      <family val="2"/>
      <scheme val="major"/>
    </font>
    <font>
      <b/>
      <sz val="11"/>
      <color rgb="FFFFFFFF"/>
      <name val="Calibri"/>
      <family val="2"/>
      <scheme val="minor"/>
    </font>
    <font>
      <b/>
      <sz val="12"/>
      <color rgb="FF243200"/>
      <name val="Calibri"/>
      <family val="2"/>
      <scheme val="minor"/>
    </font>
    <font>
      <sz val="10"/>
      <color rgb="FF444444"/>
      <name val="Calibri"/>
      <family val="2"/>
      <charset val="1"/>
    </font>
    <font>
      <b/>
      <sz val="16"/>
      <color rgb="FF243200"/>
      <name val="Calibri"/>
      <family val="2"/>
      <scheme val="major"/>
    </font>
    <font>
      <b/>
      <sz val="12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243200"/>
        <bgColor indexed="64"/>
      </patternFill>
    </fill>
    <fill>
      <patternFill patternType="solid">
        <fgColor rgb="FF7C8B3C"/>
        <bgColor indexed="64"/>
      </patternFill>
    </fill>
    <fill>
      <patternFill patternType="solid">
        <fgColor rgb="FFF2F5F7"/>
        <bgColor indexed="64"/>
      </patternFill>
    </fill>
    <fill>
      <patternFill patternType="solid">
        <fgColor rgb="FFFFFF00"/>
        <bgColor rgb="FF000000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dotted">
        <color rgb="FF000000"/>
      </left>
      <right/>
      <top/>
      <bottom style="hair">
        <color auto="1"/>
      </bottom>
      <diagonal/>
    </border>
    <border>
      <left style="dotted">
        <color rgb="FF000000"/>
      </left>
      <right/>
      <top style="hair">
        <color auto="1"/>
      </top>
      <bottom style="hair">
        <color auto="1"/>
      </bottom>
      <diagonal/>
    </border>
    <border>
      <left style="dotted">
        <color rgb="FF000000"/>
      </left>
      <right style="hair">
        <color auto="1"/>
      </right>
      <top/>
      <bottom style="hair">
        <color auto="1"/>
      </bottom>
      <diagonal/>
    </border>
    <border>
      <left/>
      <right style="dotted">
        <color rgb="FF000000"/>
      </right>
      <top/>
      <bottom style="hair">
        <color auto="1"/>
      </bottom>
      <diagonal/>
    </border>
    <border>
      <left/>
      <right style="dotted">
        <color rgb="FF000000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rgb="FF000000"/>
      </bottom>
      <diagonal/>
    </border>
    <border>
      <left/>
      <right style="dotted">
        <color rgb="FF000000"/>
      </right>
      <top style="hair">
        <color auto="1"/>
      </top>
      <bottom style="medium">
        <color rgb="FF000000"/>
      </bottom>
      <diagonal/>
    </border>
    <border>
      <left style="dotted">
        <color rgb="FF000000"/>
      </left>
      <right/>
      <top style="hair">
        <color auto="1"/>
      </top>
      <bottom style="medium">
        <color rgb="FF000000"/>
      </bottom>
      <diagonal/>
    </border>
    <border>
      <left style="dotted">
        <color rgb="FF000000"/>
      </left>
      <right style="hair">
        <color auto="1"/>
      </right>
      <top style="hair">
        <color auto="1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0000"/>
      </bottom>
      <diagonal/>
    </border>
    <border>
      <left style="hair">
        <color auto="1"/>
      </left>
      <right/>
      <top style="hair">
        <color auto="1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hair">
        <color auto="1"/>
      </right>
      <top/>
      <bottom style="medium">
        <color rgb="FF000000"/>
      </bottom>
      <diagonal/>
    </border>
    <border>
      <left style="hair">
        <color auto="1"/>
      </left>
      <right style="hair">
        <color auto="1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medium">
        <color rgb="FF000000"/>
      </top>
      <bottom style="hair">
        <color auto="1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/>
  </cellStyleXfs>
  <cellXfs count="105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0" fontId="24" fillId="0" borderId="0" xfId="0" applyFont="1"/>
    <xf numFmtId="0" fontId="31" fillId="0" borderId="0" xfId="0" applyFont="1"/>
    <xf numFmtId="0" fontId="32" fillId="0" borderId="0" xfId="0" applyFont="1" applyAlignment="1">
      <alignment vertical="top"/>
    </xf>
    <xf numFmtId="0" fontId="30" fillId="0" borderId="0" xfId="34" applyFont="1" applyAlignment="1" applyProtection="1">
      <alignment horizontal="left"/>
    </xf>
    <xf numFmtId="0" fontId="33" fillId="0" borderId="0" xfId="34" applyFont="1" applyAlignment="1" applyProtection="1">
      <alignment horizontal="left"/>
    </xf>
    <xf numFmtId="0" fontId="32" fillId="0" borderId="0" xfId="0" applyFont="1" applyAlignment="1">
      <alignment vertical="center"/>
    </xf>
    <xf numFmtId="0" fontId="32" fillId="0" borderId="0" xfId="0" applyFont="1"/>
    <xf numFmtId="0" fontId="20" fillId="20" borderId="10" xfId="0" applyFont="1" applyFill="1" applyBorder="1" applyAlignment="1" applyProtection="1">
      <alignment horizontal="center" vertical="center"/>
      <protection locked="0"/>
    </xf>
    <xf numFmtId="43" fontId="20" fillId="20" borderId="11" xfId="0" applyNumberFormat="1" applyFont="1" applyFill="1" applyBorder="1" applyAlignment="1">
      <alignment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43" fontId="20" fillId="0" borderId="13" xfId="0" applyNumberFormat="1" applyFont="1" applyBorder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21" borderId="0" xfId="0" applyFont="1" applyFill="1" applyAlignment="1">
      <alignment horizontal="left" vertical="center" indent="1"/>
    </xf>
    <xf numFmtId="43" fontId="28" fillId="23" borderId="0" xfId="0" applyNumberFormat="1" applyFont="1" applyFill="1" applyAlignment="1">
      <alignment vertical="center"/>
    </xf>
    <xf numFmtId="165" fontId="28" fillId="23" borderId="0" xfId="0" applyNumberFormat="1" applyFont="1" applyFill="1" applyAlignment="1">
      <alignment vertical="center"/>
    </xf>
    <xf numFmtId="44" fontId="22" fillId="23" borderId="0" xfId="0" applyNumberFormat="1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166" fontId="27" fillId="0" borderId="0" xfId="0" applyNumberFormat="1" applyFont="1" applyAlignment="1">
      <alignment horizontal="center" vertical="center"/>
    </xf>
    <xf numFmtId="0" fontId="11" fillId="0" borderId="0" xfId="34" applyAlignment="1" applyProtection="1">
      <alignment vertical="top"/>
    </xf>
    <xf numFmtId="0" fontId="26" fillId="0" borderId="0" xfId="0" applyFont="1" applyAlignment="1">
      <alignment horizontal="center" vertical="center"/>
    </xf>
    <xf numFmtId="0" fontId="29" fillId="21" borderId="0" xfId="0" applyFont="1" applyFill="1" applyAlignment="1">
      <alignment horizontal="left" vertical="center"/>
    </xf>
    <xf numFmtId="0" fontId="26" fillId="0" borderId="0" xfId="0" applyFont="1" applyAlignment="1">
      <alignment horizontal="center"/>
    </xf>
    <xf numFmtId="0" fontId="29" fillId="21" borderId="0" xfId="0" applyFont="1" applyFill="1" applyAlignment="1">
      <alignment horizontal="center" vertical="center"/>
    </xf>
    <xf numFmtId="0" fontId="28" fillId="22" borderId="0" xfId="0" applyFont="1" applyFill="1" applyAlignment="1">
      <alignment horizontal="left" vertical="center" indent="1"/>
    </xf>
    <xf numFmtId="43" fontId="20" fillId="20" borderId="10" xfId="0" applyNumberFormat="1" applyFont="1" applyFill="1" applyBorder="1" applyAlignment="1" applyProtection="1">
      <alignment vertical="center"/>
      <protection hidden="1"/>
    </xf>
    <xf numFmtId="0" fontId="29" fillId="21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20" fillId="20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/>
      <protection locked="0"/>
    </xf>
    <xf numFmtId="43" fontId="20" fillId="0" borderId="27" xfId="0" applyNumberFormat="1" applyFont="1" applyBorder="1" applyAlignment="1">
      <alignment vertical="center"/>
    </xf>
    <xf numFmtId="43" fontId="20" fillId="0" borderId="2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43" fontId="20" fillId="0" borderId="10" xfId="0" applyNumberFormat="1" applyFont="1" applyBorder="1" applyAlignment="1">
      <alignment vertical="center"/>
    </xf>
    <xf numFmtId="43" fontId="20" fillId="0" borderId="11" xfId="0" applyNumberFormat="1" applyFont="1" applyBorder="1" applyAlignment="1">
      <alignment vertical="center"/>
    </xf>
    <xf numFmtId="0" fontId="20" fillId="20" borderId="31" xfId="0" applyFont="1" applyFill="1" applyBorder="1" applyAlignment="1">
      <alignment horizontal="center" vertical="center"/>
    </xf>
    <xf numFmtId="0" fontId="20" fillId="20" borderId="32" xfId="0" applyFont="1" applyFill="1" applyBorder="1" applyAlignment="1" applyProtection="1">
      <alignment horizontal="center" vertical="center"/>
      <protection locked="0"/>
    </xf>
    <xf numFmtId="0" fontId="20" fillId="20" borderId="14" xfId="0" applyFont="1" applyFill="1" applyBorder="1" applyAlignment="1">
      <alignment vertical="center"/>
    </xf>
    <xf numFmtId="0" fontId="20" fillId="20" borderId="20" xfId="0" applyFont="1" applyFill="1" applyBorder="1" applyAlignment="1">
      <alignment vertical="center"/>
    </xf>
    <xf numFmtId="0" fontId="20" fillId="20" borderId="20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20" borderId="30" xfId="0" applyFont="1" applyFill="1" applyBorder="1" applyAlignment="1">
      <alignment vertical="center"/>
    </xf>
    <xf numFmtId="0" fontId="40" fillId="20" borderId="15" xfId="0" applyFont="1" applyFill="1" applyBorder="1" applyAlignment="1">
      <alignment vertical="center"/>
    </xf>
    <xf numFmtId="0" fontId="20" fillId="20" borderId="29" xfId="0" applyFont="1" applyFill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vertical="center"/>
    </xf>
    <xf numFmtId="43" fontId="20" fillId="20" borderId="32" xfId="0" applyNumberFormat="1" applyFont="1" applyFill="1" applyBorder="1" applyAlignment="1" applyProtection="1">
      <alignment vertical="center"/>
      <protection hidden="1"/>
    </xf>
    <xf numFmtId="0" fontId="29" fillId="21" borderId="0" xfId="0" applyFont="1" applyFill="1" applyAlignment="1">
      <alignment vertical="center" indent="1"/>
    </xf>
    <xf numFmtId="2" fontId="20" fillId="20" borderId="17" xfId="0" applyNumberFormat="1" applyFont="1" applyFill="1" applyBorder="1" applyAlignment="1">
      <alignment vertical="center"/>
    </xf>
    <xf numFmtId="2" fontId="20" fillId="0" borderId="25" xfId="0" applyNumberFormat="1" applyFont="1" applyBorder="1" applyAlignment="1">
      <alignment vertical="center"/>
    </xf>
    <xf numFmtId="2" fontId="20" fillId="0" borderId="17" xfId="0" applyNumberFormat="1" applyFont="1" applyBorder="1" applyAlignment="1">
      <alignment vertical="center"/>
    </xf>
    <xf numFmtId="2" fontId="20" fillId="0" borderId="34" xfId="0" applyNumberFormat="1" applyFont="1" applyBorder="1" applyAlignment="1">
      <alignment vertical="center"/>
    </xf>
    <xf numFmtId="2" fontId="20" fillId="0" borderId="18" xfId="0" applyNumberFormat="1" applyFont="1" applyBorder="1" applyAlignment="1">
      <alignment vertical="center"/>
    </xf>
    <xf numFmtId="2" fontId="20" fillId="20" borderId="36" xfId="0" applyNumberFormat="1" applyFont="1" applyFill="1" applyBorder="1" applyAlignment="1">
      <alignment vertical="center"/>
    </xf>
    <xf numFmtId="0" fontId="20" fillId="20" borderId="37" xfId="0" applyFont="1" applyFill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164" fontId="42" fillId="0" borderId="0" xfId="0" applyNumberFormat="1" applyFont="1" applyAlignment="1">
      <alignment horizontal="right" vertical="center"/>
    </xf>
    <xf numFmtId="44" fontId="42" fillId="24" borderId="0" xfId="0" applyNumberFormat="1" applyFont="1" applyFill="1" applyAlignment="1">
      <alignment horizontal="right" vertical="center"/>
    </xf>
    <xf numFmtId="43" fontId="20" fillId="0" borderId="10" xfId="0" applyNumberFormat="1" applyFont="1" applyBorder="1" applyAlignment="1" applyProtection="1">
      <alignment vertical="center"/>
      <protection hidden="1"/>
    </xf>
    <xf numFmtId="43" fontId="20" fillId="0" borderId="12" xfId="0" applyNumberFormat="1" applyFont="1" applyBorder="1" applyAlignment="1" applyProtection="1">
      <alignment vertical="center"/>
      <protection hidden="1"/>
    </xf>
    <xf numFmtId="0" fontId="20" fillId="0" borderId="37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24" borderId="0" xfId="0" applyFont="1" applyFill="1" applyAlignment="1">
      <alignment horizontal="right" vertical="center"/>
    </xf>
    <xf numFmtId="0" fontId="38" fillId="21" borderId="0" xfId="0" applyFont="1" applyFill="1" applyAlignment="1">
      <alignment horizontal="left" vertical="center"/>
    </xf>
    <xf numFmtId="0" fontId="39" fillId="0" borderId="0" xfId="0" applyFont="1" applyAlignment="1">
      <alignment horizontal="left"/>
    </xf>
    <xf numFmtId="0" fontId="26" fillId="0" borderId="16" xfId="0" applyFont="1" applyBorder="1" applyAlignment="1" applyProtection="1">
      <alignment horizontal="left"/>
      <protection locked="0"/>
    </xf>
    <xf numFmtId="0" fontId="27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11" fillId="0" borderId="0" xfId="34" applyAlignment="1" applyProtection="1">
      <alignment horizontal="center"/>
    </xf>
    <xf numFmtId="0" fontId="29" fillId="21" borderId="0" xfId="0" applyFont="1" applyFill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8" fillId="22" borderId="0" xfId="0" applyFont="1" applyFill="1" applyAlignment="1">
      <alignment horizontal="left" vertical="center" indent="1"/>
    </xf>
    <xf numFmtId="0" fontId="22" fillId="22" borderId="0" xfId="0" applyFont="1" applyFill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67" fontId="20" fillId="0" borderId="0" xfId="0" applyNumberFormat="1" applyFont="1" applyAlignment="1" applyProtection="1">
      <alignment horizontal="left"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7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6"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43200"/>
      <color rgb="FFF2F5F7"/>
      <color rgb="FF7C8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112187</xdr:colOff>
      <xdr:row>0</xdr:row>
      <xdr:rowOff>114300</xdr:rowOff>
    </xdr:from>
    <xdr:to>
      <xdr:col>6</xdr:col>
      <xdr:colOff>38100</xdr:colOff>
      <xdr:row>0</xdr:row>
      <xdr:rowOff>533617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A897AE-A727-4AA7-B12D-3AAF521079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41" r="30655" b="39538"/>
        <a:stretch/>
      </xdr:blipFill>
      <xdr:spPr>
        <a:xfrm>
          <a:off x="4722287" y="114300"/>
          <a:ext cx="430738" cy="41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PPING@coastmountaincannab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K35"/>
  <sheetViews>
    <sheetView showGridLines="0" tabSelected="1" view="pageLayout" topLeftCell="A6" zoomScaleNormal="100" workbookViewId="0">
      <selection activeCell="G16" sqref="G16"/>
    </sheetView>
  </sheetViews>
  <sheetFormatPr defaultColWidth="9" defaultRowHeight="15"/>
  <cols>
    <col min="1" max="1" width="6.625" style="5" customWidth="1"/>
    <col min="2" max="2" width="9.875" style="5" customWidth="1"/>
    <col min="3" max="3" width="29.625" style="5" customWidth="1"/>
    <col min="4" max="4" width="7.125" style="5" customWidth="1"/>
    <col min="5" max="5" width="7.25" style="5" customWidth="1"/>
    <col min="6" max="6" width="6.625" style="5" customWidth="1"/>
    <col min="7" max="7" width="13.875" style="5" customWidth="1"/>
    <col min="8" max="8" width="17.75" style="5" customWidth="1"/>
    <col min="9" max="9" width="11.625" style="5" customWidth="1"/>
    <col min="10" max="10" width="29" style="5" customWidth="1"/>
    <col min="11" max="16384" width="9" style="5"/>
  </cols>
  <sheetData>
    <row r="1" spans="1:11" ht="62.25" customHeight="1">
      <c r="A1" s="95" t="s">
        <v>0</v>
      </c>
      <c r="B1" s="95"/>
      <c r="C1" s="93"/>
      <c r="D1" s="93"/>
      <c r="E1" s="2"/>
      <c r="F1" s="7"/>
      <c r="G1" s="94" t="s">
        <v>1</v>
      </c>
      <c r="H1" s="94"/>
      <c r="J1" s="11"/>
    </row>
    <row r="2" spans="1:11" ht="19.5" customHeight="1">
      <c r="A2" s="91" t="s">
        <v>2</v>
      </c>
      <c r="B2" s="91"/>
      <c r="C2" s="90"/>
      <c r="D2" s="90"/>
      <c r="E2" s="3"/>
      <c r="F2" s="89" t="s">
        <v>3</v>
      </c>
      <c r="G2" s="89"/>
      <c r="H2" s="89"/>
      <c r="J2" s="9"/>
      <c r="K2" s="10"/>
    </row>
    <row r="3" spans="1:11" ht="19.5" customHeight="1">
      <c r="A3" s="91" t="s">
        <v>4</v>
      </c>
      <c r="B3" s="91"/>
      <c r="C3" s="90"/>
      <c r="D3" s="90"/>
      <c r="E3" s="3"/>
      <c r="F3" s="19" t="s">
        <v>5</v>
      </c>
      <c r="G3" s="18"/>
      <c r="H3" s="37" t="s">
        <v>6</v>
      </c>
      <c r="J3" s="12"/>
      <c r="K3" s="9"/>
    </row>
    <row r="4" spans="1:11" ht="19.5" customHeight="1">
      <c r="A4" s="91" t="s">
        <v>7</v>
      </c>
      <c r="B4" s="91"/>
      <c r="C4" s="90"/>
      <c r="D4" s="90"/>
      <c r="E4" s="3"/>
      <c r="F4" s="29" t="s">
        <v>8</v>
      </c>
      <c r="G4" s="19"/>
      <c r="H4" s="19"/>
      <c r="J4" s="12"/>
    </row>
    <row r="5" spans="1:11" ht="19.5" customHeight="1">
      <c r="A5" s="1"/>
      <c r="B5" s="1"/>
      <c r="C5" s="1"/>
      <c r="D5" s="1"/>
      <c r="E5" s="3"/>
      <c r="F5" s="20" t="s">
        <v>9</v>
      </c>
      <c r="G5" s="6"/>
      <c r="H5" s="6"/>
      <c r="J5" s="4"/>
    </row>
    <row r="6" spans="1:11">
      <c r="A6" s="31" t="s">
        <v>10</v>
      </c>
      <c r="B6" s="31"/>
      <c r="C6" s="31"/>
      <c r="D6" s="31"/>
      <c r="E6" s="1"/>
      <c r="F6" s="97" t="s">
        <v>11</v>
      </c>
      <c r="G6" s="97"/>
      <c r="H6" s="33" t="s">
        <v>12</v>
      </c>
      <c r="J6" s="12"/>
    </row>
    <row r="7" spans="1:11" ht="20.100000000000001" customHeight="1">
      <c r="A7" s="91" t="s">
        <v>13</v>
      </c>
      <c r="B7" s="91"/>
      <c r="C7" s="90"/>
      <c r="D7" s="90"/>
      <c r="E7" s="4"/>
      <c r="F7" s="98"/>
      <c r="G7" s="98"/>
      <c r="H7" s="28"/>
      <c r="J7" s="12"/>
    </row>
    <row r="8" spans="1:11" ht="15.75" customHeight="1">
      <c r="A8" s="91" t="s">
        <v>14</v>
      </c>
      <c r="B8" s="91"/>
      <c r="C8" s="90"/>
      <c r="D8" s="90"/>
      <c r="E8" s="4"/>
      <c r="J8" s="4"/>
    </row>
    <row r="9" spans="1:11" ht="15.75" customHeight="1">
      <c r="A9" s="91" t="s">
        <v>7</v>
      </c>
      <c r="B9" s="91"/>
      <c r="C9" s="90"/>
      <c r="D9" s="90"/>
      <c r="E9" s="4"/>
      <c r="F9" s="97" t="s">
        <v>15</v>
      </c>
      <c r="G9" s="97"/>
      <c r="H9" s="33" t="s">
        <v>16</v>
      </c>
      <c r="J9" s="4"/>
    </row>
    <row r="10" spans="1:11" ht="15.75" customHeight="1">
      <c r="D10" s="3"/>
      <c r="E10" s="4"/>
      <c r="F10" s="21" t="s">
        <v>17</v>
      </c>
      <c r="G10" s="27"/>
      <c r="H10" s="30" t="s">
        <v>18</v>
      </c>
      <c r="J10" s="12"/>
    </row>
    <row r="11" spans="1:11" ht="15.75" customHeight="1">
      <c r="A11" s="88" t="s">
        <v>19</v>
      </c>
      <c r="B11" s="88"/>
      <c r="C11" s="88" t="s">
        <v>20</v>
      </c>
      <c r="D11" s="88"/>
      <c r="E11" s="4"/>
      <c r="F11" s="21" t="s">
        <v>21</v>
      </c>
      <c r="G11" s="22"/>
      <c r="H11" s="30" t="s">
        <v>22</v>
      </c>
      <c r="J11" s="12"/>
    </row>
    <row r="12" spans="1:11" ht="15.75" customHeight="1">
      <c r="A12" s="104" t="s">
        <v>23</v>
      </c>
      <c r="B12" s="104"/>
      <c r="C12" s="104"/>
      <c r="D12" s="104"/>
      <c r="E12" s="1"/>
      <c r="F12" s="21" t="s">
        <v>24</v>
      </c>
      <c r="G12" s="22"/>
      <c r="H12" s="32" t="s">
        <v>25</v>
      </c>
      <c r="J12" s="12"/>
    </row>
    <row r="13" spans="1:11">
      <c r="A13" s="1"/>
      <c r="B13" s="1"/>
      <c r="C13" s="1"/>
      <c r="D13" s="1"/>
      <c r="E13" s="1"/>
      <c r="H13" s="39"/>
      <c r="J13" s="13"/>
    </row>
    <row r="14" spans="1:11" ht="33.75" customHeight="1">
      <c r="A14" s="69"/>
      <c r="B14" s="69" t="s">
        <v>26</v>
      </c>
      <c r="C14" s="23" t="s">
        <v>27</v>
      </c>
      <c r="D14" s="36" t="s">
        <v>28</v>
      </c>
      <c r="E14" s="36" t="s">
        <v>29</v>
      </c>
      <c r="F14" s="36" t="s">
        <v>30</v>
      </c>
      <c r="G14" s="33" t="s">
        <v>31</v>
      </c>
      <c r="H14" s="33" t="s">
        <v>32</v>
      </c>
      <c r="J14" s="12"/>
    </row>
    <row r="15" spans="1:11" ht="21" customHeight="1">
      <c r="A15" s="58" t="s">
        <v>33</v>
      </c>
      <c r="B15" s="41">
        <v>1057710</v>
      </c>
      <c r="C15" s="65" t="s">
        <v>34</v>
      </c>
      <c r="D15" s="74">
        <v>26.16</v>
      </c>
      <c r="E15" s="38">
        <f>F15*12</f>
        <v>0</v>
      </c>
      <c r="F15" s="16">
        <v>0</v>
      </c>
      <c r="G15" s="82">
        <f>D15*12</f>
        <v>313.92</v>
      </c>
      <c r="H15" s="17">
        <f>IF(F15="",ROUND(1*G15,2),ROUND(F15*G15,2))</f>
        <v>0</v>
      </c>
      <c r="J15" s="13"/>
    </row>
    <row r="16" spans="1:11" ht="21" customHeight="1">
      <c r="A16" s="76" t="s">
        <v>33</v>
      </c>
      <c r="B16" s="66">
        <v>1057728</v>
      </c>
      <c r="C16" s="67" t="s">
        <v>35</v>
      </c>
      <c r="D16" s="75">
        <v>72.45</v>
      </c>
      <c r="E16" s="52">
        <f>F16*2</f>
        <v>0</v>
      </c>
      <c r="F16" s="53">
        <v>0</v>
      </c>
      <c r="G16" s="68">
        <f>D16*2</f>
        <v>144.9</v>
      </c>
      <c r="H16" s="47">
        <f>IF(F16="",ROUND(1*G16,2),ROUND(F16*G16,2))</f>
        <v>0</v>
      </c>
      <c r="J16" s="13"/>
    </row>
    <row r="17" spans="1:10" ht="20.25" customHeight="1">
      <c r="A17" s="54" t="s">
        <v>36</v>
      </c>
      <c r="B17" s="40">
        <v>1062314</v>
      </c>
      <c r="C17" s="56" t="s">
        <v>37</v>
      </c>
      <c r="D17" s="70">
        <v>13.8</v>
      </c>
      <c r="E17" s="38">
        <f>F17*12</f>
        <v>0</v>
      </c>
      <c r="F17" s="14">
        <v>0</v>
      </c>
      <c r="G17" s="35">
        <f>D17*12</f>
        <v>165.60000000000002</v>
      </c>
      <c r="H17" s="15">
        <f>IF(F17="",ROUND(1*G17,2),ROUND(F17*G17,2))</f>
        <v>0</v>
      </c>
      <c r="J17" s="12"/>
    </row>
    <row r="18" spans="1:10" ht="20.25" customHeight="1">
      <c r="A18" s="54" t="s">
        <v>33</v>
      </c>
      <c r="B18" s="40">
        <v>1057652</v>
      </c>
      <c r="C18" s="56" t="s">
        <v>38</v>
      </c>
      <c r="D18" s="70">
        <v>26.16</v>
      </c>
      <c r="E18" s="38">
        <f>F18*12</f>
        <v>0</v>
      </c>
      <c r="F18" s="14">
        <v>0</v>
      </c>
      <c r="G18" s="81">
        <f>D18*12</f>
        <v>313.92</v>
      </c>
      <c r="H18" s="15">
        <f>IF(F18="",ROUND(1*G18,2),ROUND(F18*G18,2))</f>
        <v>0</v>
      </c>
      <c r="J18" s="12"/>
    </row>
    <row r="19" spans="1:10" ht="20.25" customHeight="1">
      <c r="A19" s="77" t="s">
        <v>33</v>
      </c>
      <c r="B19" s="40">
        <v>1057660</v>
      </c>
      <c r="C19" s="57" t="s">
        <v>39</v>
      </c>
      <c r="D19" s="71">
        <v>72.45</v>
      </c>
      <c r="E19" s="44">
        <f>F19*2</f>
        <v>0</v>
      </c>
      <c r="F19" s="45">
        <v>0</v>
      </c>
      <c r="G19" s="46">
        <f>D19*2</f>
        <v>144.9</v>
      </c>
      <c r="H19" s="47">
        <f t="shared" ref="H19:H20" si="0">IF(F19="",ROUND(1*G19,2),ROUND(F19*G19,2))</f>
        <v>0</v>
      </c>
      <c r="J19" s="12"/>
    </row>
    <row r="20" spans="1:10" ht="20.25" customHeight="1">
      <c r="A20" s="58" t="s">
        <v>36</v>
      </c>
      <c r="B20" s="60">
        <v>1052091</v>
      </c>
      <c r="C20" s="59" t="s">
        <v>40</v>
      </c>
      <c r="D20" s="72">
        <v>13.8</v>
      </c>
      <c r="E20" s="48">
        <f>F20*12</f>
        <v>0</v>
      </c>
      <c r="F20" s="49">
        <v>0</v>
      </c>
      <c r="G20" s="50">
        <f>D20*12</f>
        <v>165.60000000000002</v>
      </c>
      <c r="H20" s="51">
        <f t="shared" si="0"/>
        <v>0</v>
      </c>
      <c r="J20" s="13"/>
    </row>
    <row r="21" spans="1:10" ht="20.25" customHeight="1">
      <c r="A21" s="62" t="s">
        <v>33</v>
      </c>
      <c r="B21" s="42">
        <v>1036250</v>
      </c>
      <c r="C21" s="55" t="s">
        <v>41</v>
      </c>
      <c r="D21" s="70">
        <v>26.16</v>
      </c>
      <c r="E21" s="38">
        <f>F21*12</f>
        <v>0</v>
      </c>
      <c r="F21" s="14">
        <v>0</v>
      </c>
      <c r="G21" s="81">
        <f>D21*12</f>
        <v>313.92</v>
      </c>
      <c r="H21" s="15">
        <f>IF(F21="",ROUND(1*G21,2),ROUND(F21*G21,2))</f>
        <v>0</v>
      </c>
      <c r="J21" s="13"/>
    </row>
    <row r="22" spans="1:10" ht="20.25" customHeight="1" thickBot="1">
      <c r="A22" s="76" t="s">
        <v>33</v>
      </c>
      <c r="B22" s="63">
        <v>1057678</v>
      </c>
      <c r="C22" s="61" t="s">
        <v>42</v>
      </c>
      <c r="D22" s="71">
        <v>72.45</v>
      </c>
      <c r="E22" s="52">
        <f>F22*2</f>
        <v>0</v>
      </c>
      <c r="F22" s="53">
        <v>0</v>
      </c>
      <c r="G22" s="46">
        <f>D22*2</f>
        <v>144.9</v>
      </c>
      <c r="H22" s="47">
        <f t="shared" ref="H22:H23" si="1">IF(F22="",ROUND(1*G22,2),ROUND(F22*G22,2))</f>
        <v>0</v>
      </c>
      <c r="J22" s="13"/>
    </row>
    <row r="23" spans="1:10" ht="20.25" customHeight="1">
      <c r="A23" s="54" t="s">
        <v>33</v>
      </c>
      <c r="B23" s="40">
        <v>1052935</v>
      </c>
      <c r="C23" s="55" t="s">
        <v>43</v>
      </c>
      <c r="D23" s="70">
        <v>26.16</v>
      </c>
      <c r="E23" s="38">
        <f t="shared" ref="E23" si="2">F23*12</f>
        <v>0</v>
      </c>
      <c r="F23" s="14">
        <v>0</v>
      </c>
      <c r="G23" s="81">
        <f>D23*12</f>
        <v>313.92</v>
      </c>
      <c r="H23" s="51">
        <f t="shared" si="1"/>
        <v>0</v>
      </c>
      <c r="J23" s="13"/>
    </row>
    <row r="24" spans="1:10" ht="20.25" customHeight="1" thickBot="1">
      <c r="A24" s="83" t="s">
        <v>33</v>
      </c>
      <c r="B24" s="84">
        <v>1057686</v>
      </c>
      <c r="C24" s="85" t="s">
        <v>44</v>
      </c>
      <c r="D24" s="71">
        <v>72.45</v>
      </c>
      <c r="E24" s="52">
        <f>F24*2</f>
        <v>0</v>
      </c>
      <c r="F24" s="53">
        <v>0</v>
      </c>
      <c r="G24" s="46">
        <f>D24*2</f>
        <v>144.9</v>
      </c>
      <c r="H24" s="47">
        <f>IF(F24="",ROUND(1*G24,2),ROUND(F24*G24,2))</f>
        <v>0</v>
      </c>
      <c r="J24" s="13"/>
    </row>
    <row r="25" spans="1:10" ht="20.25" customHeight="1">
      <c r="A25" s="78" t="s">
        <v>36</v>
      </c>
      <c r="B25" s="41">
        <v>1057702</v>
      </c>
      <c r="C25" s="64" t="s">
        <v>45</v>
      </c>
      <c r="D25" s="73">
        <v>13.8</v>
      </c>
      <c r="E25" s="43">
        <f>F25*12</f>
        <v>0</v>
      </c>
      <c r="F25" s="14">
        <v>0</v>
      </c>
      <c r="G25" s="50">
        <f>D25*12</f>
        <v>165.60000000000002</v>
      </c>
      <c r="H25" s="51">
        <f>IF(F25="",ROUND(1*G25,2),ROUND(F25*G25,2))</f>
        <v>0</v>
      </c>
      <c r="J25" s="13"/>
    </row>
    <row r="26" spans="1:10" ht="20.25" customHeight="1">
      <c r="A26" s="58" t="s">
        <v>33</v>
      </c>
      <c r="B26" s="41">
        <v>1041789</v>
      </c>
      <c r="C26" s="65" t="s">
        <v>46</v>
      </c>
      <c r="D26" s="70">
        <v>26.16</v>
      </c>
      <c r="E26" s="38">
        <f t="shared" ref="E26:E27" si="3">F26*12</f>
        <v>0</v>
      </c>
      <c r="F26" s="16">
        <v>0</v>
      </c>
      <c r="G26" s="81">
        <f>D26*12</f>
        <v>313.92</v>
      </c>
      <c r="H26" s="17">
        <f t="shared" ref="H26:H27" si="4">IF(F26="",ROUND(1*G26,2),ROUND(F26*G26,2))</f>
        <v>0</v>
      </c>
      <c r="J26" s="13"/>
    </row>
    <row r="27" spans="1:10" ht="20.25" customHeight="1">
      <c r="A27" s="76" t="s">
        <v>33</v>
      </c>
      <c r="B27" s="66">
        <v>1057694</v>
      </c>
      <c r="C27" s="67" t="s">
        <v>47</v>
      </c>
      <c r="D27" s="71">
        <v>72.45</v>
      </c>
      <c r="E27" s="52">
        <f>F27*2</f>
        <v>0</v>
      </c>
      <c r="F27" s="53">
        <v>0</v>
      </c>
      <c r="G27" s="46">
        <f>D27*2</f>
        <v>144.9</v>
      </c>
      <c r="H27" s="47">
        <f t="shared" si="4"/>
        <v>0</v>
      </c>
      <c r="J27" s="13"/>
    </row>
    <row r="28" spans="1:10" s="6" customFormat="1" ht="20.25" customHeight="1">
      <c r="A28" s="102"/>
      <c r="B28" s="102"/>
      <c r="C28" s="102"/>
      <c r="D28" s="102"/>
      <c r="E28" s="102"/>
      <c r="F28" s="99" t="s">
        <v>48</v>
      </c>
      <c r="G28" s="99"/>
      <c r="H28" s="24">
        <f>SUM(H12:H25)</f>
        <v>0</v>
      </c>
    </row>
    <row r="29" spans="1:10" ht="20.25" customHeight="1">
      <c r="A29" s="103" t="s">
        <v>49</v>
      </c>
      <c r="B29" s="103"/>
      <c r="C29" s="103"/>
      <c r="D29" s="103"/>
      <c r="E29" s="103"/>
      <c r="F29" s="99" t="s">
        <v>50</v>
      </c>
      <c r="G29" s="99"/>
      <c r="H29" s="25">
        <v>0.05</v>
      </c>
      <c r="J29" s="12"/>
    </row>
    <row r="30" spans="1:10" ht="20.25" customHeight="1">
      <c r="A30" s="101"/>
      <c r="B30" s="101"/>
      <c r="C30" s="101"/>
      <c r="D30" s="101"/>
      <c r="E30" s="101"/>
      <c r="F30" s="34" t="s">
        <v>51</v>
      </c>
      <c r="G30" s="34"/>
      <c r="H30" s="24">
        <f>H28*H29</f>
        <v>0</v>
      </c>
      <c r="J30" s="12"/>
    </row>
    <row r="31" spans="1:10" ht="20.25" customHeight="1">
      <c r="A31" s="92" t="s">
        <v>52</v>
      </c>
      <c r="B31" s="92"/>
      <c r="C31" s="92"/>
      <c r="D31" s="92"/>
      <c r="E31" s="92"/>
      <c r="F31" s="100" t="s">
        <v>53</v>
      </c>
      <c r="G31" s="100"/>
      <c r="H31" s="26">
        <f>H28+H30</f>
        <v>0</v>
      </c>
      <c r="J31" s="12"/>
    </row>
    <row r="32" spans="1:10" ht="15.75">
      <c r="A32" s="92" t="s">
        <v>54</v>
      </c>
      <c r="B32" s="92"/>
      <c r="C32" s="92"/>
      <c r="D32" s="92"/>
      <c r="E32" s="92"/>
      <c r="F32" s="86" t="s">
        <v>55</v>
      </c>
      <c r="G32" s="86"/>
      <c r="H32" s="79"/>
      <c r="J32" s="12"/>
    </row>
    <row r="33" spans="1:10" ht="13.5" customHeight="1">
      <c r="A33" s="92" t="s">
        <v>56</v>
      </c>
      <c r="B33" s="92"/>
      <c r="C33" s="92"/>
      <c r="D33" s="92"/>
      <c r="E33" s="92"/>
      <c r="F33" s="86" t="s">
        <v>57</v>
      </c>
      <c r="G33" s="86"/>
      <c r="H33" s="79">
        <f>H32*0.05</f>
        <v>0</v>
      </c>
      <c r="J33" s="13"/>
    </row>
    <row r="34" spans="1:10" ht="13.5" customHeight="1">
      <c r="A34" s="92" t="s">
        <v>58</v>
      </c>
      <c r="B34" s="92"/>
      <c r="C34" s="92"/>
      <c r="D34" s="92"/>
      <c r="E34" s="92"/>
      <c r="F34" s="87" t="s">
        <v>59</v>
      </c>
      <c r="G34" s="87"/>
      <c r="H34" s="80">
        <f>SUM(H31:H33)</f>
        <v>0</v>
      </c>
      <c r="J34" s="12"/>
    </row>
    <row r="35" spans="1:10" ht="13.5" customHeight="1">
      <c r="A35" s="96"/>
      <c r="B35" s="96"/>
      <c r="C35" s="96"/>
      <c r="D35" s="96"/>
      <c r="E35" s="96"/>
      <c r="F35" s="96"/>
      <c r="G35" s="96"/>
      <c r="H35" s="96"/>
      <c r="J35" s="8"/>
    </row>
  </sheetData>
  <sheetProtection algorithmName="SHA-512" hashValue="y/AivsJ4Sa7SRQnp8huqjzK3+ZMwWSF5udtFvU0chuMP5Ep3KWykFajc9Tp2jWfjoda8fIDC48ov4vybdNAfcg==" saltValue="enJLGybBaisg/JMid+I5rQ==" spinCount="100000" sheet="1" objects="1" scenarios="1" selectLockedCells="1"/>
  <protectedRanges>
    <protectedRange sqref="F15:F18 F21:F25" name="Range5"/>
    <protectedRange sqref="F7:G7" name="Range4"/>
    <protectedRange sqref="A12:D12" name="Range3"/>
    <protectedRange sqref="C7:D9" name="Range2"/>
    <protectedRange sqref="C1:C4" name="Range1"/>
    <protectedRange sqref="F26:F27" name="Range5_1"/>
  </protectedRanges>
  <mergeCells count="37">
    <mergeCell ref="A35:H35"/>
    <mergeCell ref="F6:G6"/>
    <mergeCell ref="F7:G7"/>
    <mergeCell ref="F9:G9"/>
    <mergeCell ref="A31:E31"/>
    <mergeCell ref="F28:G28"/>
    <mergeCell ref="F29:G29"/>
    <mergeCell ref="F31:G31"/>
    <mergeCell ref="A30:E30"/>
    <mergeCell ref="A28:E28"/>
    <mergeCell ref="A29:E29"/>
    <mergeCell ref="A7:B7"/>
    <mergeCell ref="C11:D11"/>
    <mergeCell ref="C12:D12"/>
    <mergeCell ref="A12:B12"/>
    <mergeCell ref="A34:E34"/>
    <mergeCell ref="C1:D1"/>
    <mergeCell ref="G1:H1"/>
    <mergeCell ref="A1:B1"/>
    <mergeCell ref="A4:B4"/>
    <mergeCell ref="A3:B3"/>
    <mergeCell ref="A2:B2"/>
    <mergeCell ref="F33:G33"/>
    <mergeCell ref="F34:G34"/>
    <mergeCell ref="A11:B11"/>
    <mergeCell ref="F2:H2"/>
    <mergeCell ref="F32:G32"/>
    <mergeCell ref="C2:D2"/>
    <mergeCell ref="C3:D3"/>
    <mergeCell ref="C4:D4"/>
    <mergeCell ref="A8:B8"/>
    <mergeCell ref="C7:D7"/>
    <mergeCell ref="C8:D8"/>
    <mergeCell ref="C9:D9"/>
    <mergeCell ref="A9:B9"/>
    <mergeCell ref="A33:E33"/>
    <mergeCell ref="A32:E32"/>
  </mergeCells>
  <conditionalFormatting sqref="A1:A4">
    <cfRule type="containsBlanks" dxfId="5" priority="12">
      <formula>LEN(TRIM(A1))=0</formula>
    </cfRule>
  </conditionalFormatting>
  <conditionalFormatting sqref="C1:C4 F15:F25">
    <cfRule type="containsBlanks" dxfId="4" priority="9">
      <formula>LEN(TRIM(C1))=0</formula>
    </cfRule>
  </conditionalFormatting>
  <conditionalFormatting sqref="C7:D9">
    <cfRule type="containsBlanks" dxfId="3" priority="10">
      <formula>LEN(TRIM(C7))=0</formula>
    </cfRule>
  </conditionalFormatting>
  <conditionalFormatting sqref="C12:D12">
    <cfRule type="containsBlanks" dxfId="2" priority="5">
      <formula>LEN(TRIM(C12))=0</formula>
    </cfRule>
  </conditionalFormatting>
  <conditionalFormatting sqref="F7:G7">
    <cfRule type="containsBlanks" dxfId="1" priority="7">
      <formula>LEN(TRIM(F7))=0</formula>
    </cfRule>
  </conditionalFormatting>
  <conditionalFormatting sqref="F26:F27">
    <cfRule type="containsBlanks" dxfId="0" priority="1">
      <formula>LEN(TRIM(F26))=0</formula>
    </cfRule>
  </conditionalFormatting>
  <dataValidations disablePrompts="1" count="1">
    <dataValidation type="list" allowBlank="1" showInputMessage="1" showErrorMessage="1" sqref="G1:H1" xr:uid="{9379E8BD-CFB6-4333-8B7B-2AE768992718}">
      <formula1>"INVOICE,RECEIPT, PURCHASE ORDER"</formula1>
    </dataValidation>
  </dataValidations>
  <hyperlinks>
    <hyperlink ref="F4" r:id="rId1" xr:uid="{E67E6656-0F17-4455-95F7-47A5C4E17002}"/>
  </hyperlinks>
  <printOptions horizontalCentered="1"/>
  <pageMargins left="0.25" right="0.25" top="0.75" bottom="0.75" header="0.3" footer="0.3"/>
  <pageSetup scale="95" orientation="portrait" r:id="rId2"/>
  <headerFooter>
    <oddFooter>&amp;R&amp;K000000RF-TRA-001.003</oddFooter>
  </headerFooter>
  <ignoredErrors>
    <ignoredError sqref="G22 E22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2f78e772-cb31-4161-97fc-9554d72039ac" xsi:nil="true"/>
    <TaxCatchAll xmlns="29760df7-028a-4bc1-80d5-fd52f0ad56ed" xsi:nil="true"/>
    <lcf76f155ced4ddcb4097134ff3c332f xmlns="2f78e772-cb31-4161-97fc-9554d72039a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A8B66730F8754E980BE116C39B4B5B" ma:contentTypeVersion="17" ma:contentTypeDescription="Create a new document." ma:contentTypeScope="" ma:versionID="b03826d1f287a0eaeb09aedbff703848">
  <xsd:schema xmlns:xsd="http://www.w3.org/2001/XMLSchema" xmlns:xs="http://www.w3.org/2001/XMLSchema" xmlns:p="http://schemas.microsoft.com/office/2006/metadata/properties" xmlns:ns2="29760df7-028a-4bc1-80d5-fd52f0ad56ed" xmlns:ns3="2f78e772-cb31-4161-97fc-9554d72039ac" targetNamespace="http://schemas.microsoft.com/office/2006/metadata/properties" ma:root="true" ma:fieldsID="079a941d05b437701ba4fd022f2466e0" ns2:_="" ns3:_="">
    <xsd:import namespace="29760df7-028a-4bc1-80d5-fd52f0ad56ed"/>
    <xsd:import namespace="2f78e772-cb31-4161-97fc-9554d72039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60df7-028a-4bc1-80d5-fd52f0ad5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4119f1-f34a-45a5-a8a5-9f6be0c92f5a}" ma:internalName="TaxCatchAll" ma:showField="CatchAllData" ma:web="29760df7-028a-4bc1-80d5-fd52f0ad5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8e772-cb31-4161-97fc-9554d72039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2266ebb-cdf2-493d-a240-a37f1043a1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33CB5B-2837-4B7F-83D5-7826A404FB46}"/>
</file>

<file path=customXml/itemProps2.xml><?xml version="1.0" encoding="utf-8"?>
<ds:datastoreItem xmlns:ds="http://schemas.openxmlformats.org/officeDocument/2006/customXml" ds:itemID="{D6DDE853-8F67-4589-B09F-78937A55357B}"/>
</file>

<file path=customXml/itemProps3.xml><?xml version="1.0" encoding="utf-8"?>
<ds:datastoreItem xmlns:ds="http://schemas.openxmlformats.org/officeDocument/2006/customXml" ds:itemID="{B519DE80-0685-49EB-8840-5A7C1F3EC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</dc:creator>
  <cp:keywords/>
  <dc:description/>
  <cp:lastModifiedBy>Meaghan Doyle</cp:lastModifiedBy>
  <cp:revision/>
  <dcterms:created xsi:type="dcterms:W3CDTF">2004-08-16T18:44:14Z</dcterms:created>
  <dcterms:modified xsi:type="dcterms:W3CDTF">2023-11-20T20:28:30Z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0x0101008CA8B66730F8754E980BE116C39B4B5B</vt:lpwstr>
  </property>
  <property fmtid="{D5CDD505-2E9C-101B-9397-08002B2CF9AE}" pid="3" name="MediaServiceImageTags">
    <vt:lpwstr/>
  </property>
</Properties>
</file>